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Dane ilościowe" sheetId="1" r:id="rId1"/>
    <sheet name="Dane wartościowe" sheetId="2" state="hidden" r:id="rId2"/>
    <sheet name="Arkusz3" sheetId="3" r:id="rId3"/>
  </sheets>
  <definedNames>
    <definedName name="_xlnm._FilterDatabase" localSheetId="0" hidden="1">'Dane ilościowe'!$C$4:$C$24</definedName>
    <definedName name="_xlnm._FilterDatabase" localSheetId="1" hidden="1">'Dane wartościowe'!$C$9:$C$31</definedName>
  </definedNames>
  <calcPr fullCalcOnLoad="1"/>
</workbook>
</file>

<file path=xl/sharedStrings.xml><?xml version="1.0" encoding="utf-8"?>
<sst xmlns="http://schemas.openxmlformats.org/spreadsheetml/2006/main" count="314" uniqueCount="112">
  <si>
    <t>ZP-2380-196-52/16</t>
  </si>
  <si>
    <t>Zestawienie ilościowe</t>
  </si>
  <si>
    <t>Załącznik nr 7 do SIWZ/ Załącznik nr 4 do umowy</t>
  </si>
  <si>
    <t>Tabela: Zestawienie ilości asortymentu zadeklarowanego przez jednostki Policji</t>
  </si>
  <si>
    <t>Lp.</t>
  </si>
  <si>
    <t>Jednostka</t>
  </si>
  <si>
    <t>Asortyment</t>
  </si>
  <si>
    <t>SUMA</t>
  </si>
  <si>
    <t>Koperty foliowe</t>
  </si>
  <si>
    <t>Koperty osuszająca</t>
  </si>
  <si>
    <t>Pudełka tekturowe</t>
  </si>
  <si>
    <t>Format C3</t>
  </si>
  <si>
    <t>format B4</t>
  </si>
  <si>
    <t>Format B5</t>
  </si>
  <si>
    <t>Format  K70</t>
  </si>
  <si>
    <t>70x230 mm</t>
  </si>
  <si>
    <t>135x255 mm</t>
  </si>
  <si>
    <t>200x330 mm</t>
  </si>
  <si>
    <t>10x10x30 cm</t>
  </si>
  <si>
    <t>15x15x40 mm</t>
  </si>
  <si>
    <t>6x8x40 cm</t>
  </si>
  <si>
    <t>1.</t>
  </si>
  <si>
    <t>Komenda Stołeczna Policji</t>
  </si>
  <si>
    <t>2.</t>
  </si>
  <si>
    <t>KWP Białystok</t>
  </si>
  <si>
    <t>3.</t>
  </si>
  <si>
    <t>KWP Bydgoszcz</t>
  </si>
  <si>
    <t>4.</t>
  </si>
  <si>
    <t>KWP Gdańsk</t>
  </si>
  <si>
    <t>5.</t>
  </si>
  <si>
    <t>KWP Gorzów Wielkopolski</t>
  </si>
  <si>
    <t>6.</t>
  </si>
  <si>
    <t>KWP Katowice</t>
  </si>
  <si>
    <t>7.</t>
  </si>
  <si>
    <t>KWP Kielce</t>
  </si>
  <si>
    <t>8.</t>
  </si>
  <si>
    <t>KWP Kraków</t>
  </si>
  <si>
    <t>9.</t>
  </si>
  <si>
    <t>KWP Lublin</t>
  </si>
  <si>
    <t>10.</t>
  </si>
  <si>
    <t>KWP Łódź</t>
  </si>
  <si>
    <t>11.</t>
  </si>
  <si>
    <t>KWP Olsztyn</t>
  </si>
  <si>
    <t>12.</t>
  </si>
  <si>
    <t>KWP Opole</t>
  </si>
  <si>
    <t>13.</t>
  </si>
  <si>
    <t>KWP Poznań</t>
  </si>
  <si>
    <t>14.</t>
  </si>
  <si>
    <t>KWP Radom</t>
  </si>
  <si>
    <t>15.</t>
  </si>
  <si>
    <t xml:space="preserve">KWP Rzeszów </t>
  </si>
  <si>
    <t>Szkoła Policji w Pile</t>
  </si>
  <si>
    <t>Szkoła Policji w Legionowie</t>
  </si>
  <si>
    <t>Wyższa Szkoła Policji w Szczytnie</t>
  </si>
  <si>
    <t>SUMA:</t>
  </si>
  <si>
    <t>Tabela: Zestawienie cen jednostkowych asortymentu</t>
  </si>
  <si>
    <t>Cena jednostkowa</t>
  </si>
  <si>
    <t>Tabela: Zestawienie sum kwot dla poszczególnego asortymentu</t>
  </si>
  <si>
    <t>ASORTYMENT</t>
  </si>
  <si>
    <t>KWP Łódż</t>
  </si>
  <si>
    <t>16.</t>
  </si>
  <si>
    <t>KWP Szczecin</t>
  </si>
  <si>
    <t>17.</t>
  </si>
  <si>
    <t>KWP Wrocław</t>
  </si>
  <si>
    <t>18.</t>
  </si>
  <si>
    <t>19.</t>
  </si>
  <si>
    <t>20.</t>
  </si>
  <si>
    <t>Szkoła Policji w Szczytnie</t>
  </si>
  <si>
    <t>KWOTA ZADEKLAROWANA PRZEZ KWP</t>
  </si>
  <si>
    <t>0,8</t>
  </si>
  <si>
    <t>0,5</t>
  </si>
  <si>
    <t>5</t>
  </si>
  <si>
    <t>41700</t>
  </si>
  <si>
    <t>29900</t>
  </si>
  <si>
    <t>30000</t>
  </si>
  <si>
    <t>1,08</t>
  </si>
  <si>
    <t>0,76</t>
  </si>
  <si>
    <t>0,55</t>
  </si>
  <si>
    <t>0,59</t>
  </si>
  <si>
    <t>0,14</t>
  </si>
  <si>
    <t>0,32</t>
  </si>
  <si>
    <t>0,61</t>
  </si>
  <si>
    <t>17000</t>
  </si>
  <si>
    <t>23600</t>
  </si>
  <si>
    <t>44850</t>
  </si>
  <si>
    <t>1,00</t>
  </si>
  <si>
    <t>0,6</t>
  </si>
  <si>
    <t>0,50</t>
  </si>
  <si>
    <t>0,4</t>
  </si>
  <si>
    <t>0,7</t>
  </si>
  <si>
    <t>32469</t>
  </si>
  <si>
    <t>0,85</t>
  </si>
  <si>
    <t>0,37</t>
  </si>
  <si>
    <t>0,42</t>
  </si>
  <si>
    <t>1,12</t>
  </si>
  <si>
    <t>8</t>
  </si>
  <si>
    <t>10</t>
  </si>
  <si>
    <t>10190</t>
  </si>
  <si>
    <t>0,49</t>
  </si>
  <si>
    <t>1,51</t>
  </si>
  <si>
    <t>1,59</t>
  </si>
  <si>
    <t>1,42</t>
  </si>
  <si>
    <t>9000</t>
  </si>
  <si>
    <t>11800</t>
  </si>
  <si>
    <t>43090</t>
  </si>
  <si>
    <t>33000</t>
  </si>
  <si>
    <t>8378</t>
  </si>
  <si>
    <t>7980</t>
  </si>
  <si>
    <t>3730</t>
  </si>
  <si>
    <t>Razem</t>
  </si>
  <si>
    <t>Średnia cena jednostkowa</t>
  </si>
  <si>
    <t>Średnia cena jednostkowa po zaokrągleniu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</si>
</sst>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;[RED]\-#,##0.00"/>
    <numFmt numFmtId="167" formatCode="@"/>
  </numFmts>
  <fonts count="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0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right"/>
    </xf>
    <xf numFmtId="164" fontId="0" fillId="0" borderId="4" xfId="0" applyFon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4" fontId="0" fillId="0" borderId="6" xfId="0" applyFont="1" applyBorder="1" applyAlignment="1">
      <alignment horizontal="right"/>
    </xf>
    <xf numFmtId="164" fontId="0" fillId="0" borderId="7" xfId="0" applyFon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164" fontId="0" fillId="0" borderId="1" xfId="0" applyFont="1" applyBorder="1" applyAlignment="1">
      <alignment horizontal="right"/>
    </xf>
    <xf numFmtId="164" fontId="0" fillId="0" borderId="9" xfId="0" applyFon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  <xf numFmtId="164" fontId="2" fillId="0" borderId="3" xfId="0" applyFont="1" applyBorder="1" applyAlignment="1">
      <alignment horizontal="right" vertical="center"/>
    </xf>
    <xf numFmtId="165" fontId="2" fillId="0" borderId="4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164" fontId="0" fillId="0" borderId="6" xfId="0" applyFont="1" applyBorder="1" applyAlignment="1">
      <alignment horizontal="center" vertical="center"/>
    </xf>
    <xf numFmtId="164" fontId="0" fillId="0" borderId="9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0" fillId="0" borderId="11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6" fontId="0" fillId="0" borderId="4" xfId="0" applyNumberFormat="1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6" fontId="0" fillId="0" borderId="5" xfId="0" applyNumberFormat="1" applyBorder="1" applyAlignment="1" applyProtection="1">
      <alignment/>
      <protection locked="0"/>
    </xf>
    <xf numFmtId="164" fontId="0" fillId="0" borderId="11" xfId="0" applyFont="1" applyBorder="1" applyAlignment="1">
      <alignment horizontal="center" vertical="center"/>
    </xf>
    <xf numFmtId="164" fontId="0" fillId="0" borderId="11" xfId="0" applyFont="1" applyBorder="1" applyAlignment="1" applyProtection="1">
      <alignment horizontal="center"/>
      <protection hidden="1" locked="0"/>
    </xf>
    <xf numFmtId="164" fontId="0" fillId="0" borderId="13" xfId="0" applyFont="1" applyBorder="1" applyAlignment="1">
      <alignment horizontal="right"/>
    </xf>
    <xf numFmtId="164" fontId="0" fillId="0" borderId="11" xfId="0" applyFont="1" applyBorder="1" applyAlignment="1" applyProtection="1">
      <alignment/>
      <protection hidden="1"/>
    </xf>
    <xf numFmtId="166" fontId="0" fillId="0" borderId="11" xfId="0" applyNumberFormat="1" applyBorder="1" applyAlignment="1" applyProtection="1">
      <alignment/>
      <protection hidden="1"/>
    </xf>
    <xf numFmtId="166" fontId="0" fillId="0" borderId="12" xfId="0" applyNumberFormat="1" applyBorder="1" applyAlignment="1">
      <alignment/>
    </xf>
    <xf numFmtId="166" fontId="2" fillId="0" borderId="4" xfId="0" applyNumberFormat="1" applyFont="1" applyBorder="1" applyAlignment="1">
      <alignment/>
    </xf>
    <xf numFmtId="166" fontId="2" fillId="0" borderId="5" xfId="0" applyNumberFormat="1" applyFont="1" applyBorder="1" applyAlignment="1">
      <alignment/>
    </xf>
    <xf numFmtId="164" fontId="2" fillId="0" borderId="10" xfId="0" applyFont="1" applyBorder="1" applyAlignment="1">
      <alignment horizontal="center" vertical="center" wrapText="1"/>
    </xf>
    <xf numFmtId="167" fontId="0" fillId="0" borderId="4" xfId="0" applyNumberFormat="1" applyBorder="1" applyAlignment="1">
      <alignment horizontal="right"/>
    </xf>
    <xf numFmtId="167" fontId="0" fillId="0" borderId="5" xfId="0" applyNumberFormat="1" applyFont="1" applyBorder="1" applyAlignment="1">
      <alignment horizontal="right"/>
    </xf>
    <xf numFmtId="167" fontId="0" fillId="0" borderId="7" xfId="0" applyNumberFormat="1" applyFont="1" applyBorder="1" applyAlignment="1">
      <alignment horizontal="right"/>
    </xf>
    <xf numFmtId="167" fontId="0" fillId="0" borderId="8" xfId="0" applyNumberFormat="1" applyFont="1" applyBorder="1" applyAlignment="1">
      <alignment horizontal="right"/>
    </xf>
    <xf numFmtId="164" fontId="0" fillId="0" borderId="0" xfId="0" applyAlignment="1">
      <alignment horizontal="right"/>
    </xf>
    <xf numFmtId="167" fontId="0" fillId="0" borderId="9" xfId="0" applyNumberFormat="1" applyFont="1" applyBorder="1" applyAlignment="1">
      <alignment horizontal="right"/>
    </xf>
    <xf numFmtId="167" fontId="0" fillId="0" borderId="10" xfId="0" applyNumberFormat="1" applyFont="1" applyBorder="1" applyAlignment="1">
      <alignment horizontal="right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25"/>
  <sheetViews>
    <sheetView tabSelected="1" view="pageBreakPreview" zoomScaleNormal="90" zoomScaleSheetLayoutView="100" workbookViewId="0" topLeftCell="B1">
      <selection activeCell="B27" sqref="B27:N31"/>
    </sheetView>
  </sheetViews>
  <sheetFormatPr defaultColWidth="11.421875" defaultRowHeight="12.75"/>
  <cols>
    <col min="1" max="1" width="11.57421875" style="0" customWidth="1"/>
    <col min="2" max="2" width="3.8515625" style="0" customWidth="1"/>
    <col min="3" max="3" width="31.140625" style="0" customWidth="1"/>
    <col min="4" max="8" width="11.57421875" style="0" customWidth="1"/>
    <col min="9" max="9" width="14.8515625" style="0" customWidth="1"/>
    <col min="10" max="10" width="13.421875" style="0" customWidth="1"/>
    <col min="11" max="11" width="14.28125" style="0" customWidth="1"/>
    <col min="12" max="12" width="15.00390625" style="0" customWidth="1"/>
    <col min="13" max="16384" width="11.57421875" style="0" customWidth="1"/>
  </cols>
  <sheetData>
    <row r="1" spans="3:12" ht="16.5">
      <c r="C1" t="s">
        <v>0</v>
      </c>
      <c r="G1" s="1" t="s">
        <v>1</v>
      </c>
      <c r="H1" s="1"/>
      <c r="I1" s="1"/>
      <c r="L1" s="2" t="s">
        <v>2</v>
      </c>
    </row>
    <row r="3" spans="2:9" ht="12.75">
      <c r="B3" s="3" t="s">
        <v>3</v>
      </c>
      <c r="C3" s="3"/>
      <c r="D3" s="3"/>
      <c r="E3" s="3"/>
      <c r="F3" s="3"/>
      <c r="G3" s="3"/>
      <c r="H3" s="3"/>
      <c r="I3" s="3"/>
    </row>
    <row r="4" spans="2:14" ht="14.25">
      <c r="B4" s="4" t="s">
        <v>4</v>
      </c>
      <c r="C4" s="5" t="s">
        <v>5</v>
      </c>
      <c r="D4" s="5" t="s">
        <v>6</v>
      </c>
      <c r="E4" s="5"/>
      <c r="F4" s="5"/>
      <c r="G4" s="5"/>
      <c r="H4" s="5"/>
      <c r="I4" s="5"/>
      <c r="J4" s="5"/>
      <c r="K4" s="5"/>
      <c r="L4" s="5"/>
      <c r="M4" s="5"/>
      <c r="N4" s="5" t="s">
        <v>7</v>
      </c>
    </row>
    <row r="5" spans="2:14" ht="18" customHeight="1">
      <c r="B5" s="4"/>
      <c r="C5" s="5"/>
      <c r="D5" s="5" t="s">
        <v>8</v>
      </c>
      <c r="E5" s="5"/>
      <c r="F5" s="5"/>
      <c r="G5" s="5"/>
      <c r="H5" s="5" t="s">
        <v>9</v>
      </c>
      <c r="I5" s="5"/>
      <c r="J5" s="5"/>
      <c r="K5" s="5" t="s">
        <v>10</v>
      </c>
      <c r="L5" s="5"/>
      <c r="M5" s="5"/>
      <c r="N5" s="5"/>
    </row>
    <row r="6" spans="2:14" ht="19.5" customHeight="1">
      <c r="B6" s="4"/>
      <c r="C6" s="5"/>
      <c r="D6" s="6" t="s">
        <v>11</v>
      </c>
      <c r="E6" s="6" t="s">
        <v>12</v>
      </c>
      <c r="F6" s="6" t="s">
        <v>13</v>
      </c>
      <c r="G6" s="6" t="s">
        <v>14</v>
      </c>
      <c r="H6" s="6" t="s">
        <v>15</v>
      </c>
      <c r="I6" s="6" t="s">
        <v>16</v>
      </c>
      <c r="J6" s="6" t="s">
        <v>17</v>
      </c>
      <c r="K6" s="6" t="s">
        <v>18</v>
      </c>
      <c r="L6" s="6" t="s">
        <v>19</v>
      </c>
      <c r="M6" s="6" t="s">
        <v>20</v>
      </c>
      <c r="N6" s="5"/>
    </row>
    <row r="7" spans="2:14" ht="12.75">
      <c r="B7" s="7" t="s">
        <v>21</v>
      </c>
      <c r="C7" s="8" t="s">
        <v>22</v>
      </c>
      <c r="D7" s="9">
        <v>1000</v>
      </c>
      <c r="E7" s="9">
        <v>1000</v>
      </c>
      <c r="F7" s="9">
        <v>1000</v>
      </c>
      <c r="G7" s="9">
        <v>1000</v>
      </c>
      <c r="H7" s="9">
        <v>2000</v>
      </c>
      <c r="I7" s="9">
        <v>2500</v>
      </c>
      <c r="J7" s="9">
        <v>2500</v>
      </c>
      <c r="K7" s="9">
        <v>3000</v>
      </c>
      <c r="L7" s="9">
        <v>3000</v>
      </c>
      <c r="M7" s="9">
        <v>1000</v>
      </c>
      <c r="N7" s="10">
        <f aca="true" t="shared" si="0" ref="N7:N24">SUM(D7:M7)</f>
        <v>18000</v>
      </c>
    </row>
    <row r="8" spans="2:14" ht="12.75">
      <c r="B8" s="11" t="s">
        <v>23</v>
      </c>
      <c r="C8" s="12" t="s">
        <v>24</v>
      </c>
      <c r="D8" s="13">
        <v>750</v>
      </c>
      <c r="E8" s="13">
        <v>750</v>
      </c>
      <c r="F8" s="13">
        <v>750</v>
      </c>
      <c r="G8" s="13">
        <v>750</v>
      </c>
      <c r="H8" s="13">
        <v>2500</v>
      </c>
      <c r="I8" s="13">
        <v>1500</v>
      </c>
      <c r="J8" s="13">
        <v>1000</v>
      </c>
      <c r="K8" s="13">
        <v>2000</v>
      </c>
      <c r="L8" s="13">
        <v>2000</v>
      </c>
      <c r="M8" s="13">
        <v>1000</v>
      </c>
      <c r="N8" s="14">
        <f t="shared" si="0"/>
        <v>13000</v>
      </c>
    </row>
    <row r="9" spans="2:14" ht="12.75">
      <c r="B9" s="11" t="s">
        <v>25</v>
      </c>
      <c r="C9" s="12" t="s">
        <v>26</v>
      </c>
      <c r="D9" s="13">
        <v>500</v>
      </c>
      <c r="E9" s="13">
        <v>1000</v>
      </c>
      <c r="F9" s="13">
        <v>1000</v>
      </c>
      <c r="G9" s="13">
        <v>1000</v>
      </c>
      <c r="H9" s="13">
        <v>1500</v>
      </c>
      <c r="I9" s="13">
        <v>2000</v>
      </c>
      <c r="J9" s="13">
        <v>2000</v>
      </c>
      <c r="K9" s="13">
        <v>2300</v>
      </c>
      <c r="L9" s="13">
        <v>2300</v>
      </c>
      <c r="M9" s="13">
        <v>900</v>
      </c>
      <c r="N9" s="14">
        <f t="shared" si="0"/>
        <v>14500</v>
      </c>
    </row>
    <row r="10" spans="2:14" ht="12.75">
      <c r="B10" s="11" t="s">
        <v>27</v>
      </c>
      <c r="C10" s="12" t="s">
        <v>28</v>
      </c>
      <c r="D10" s="13">
        <v>800</v>
      </c>
      <c r="E10" s="13">
        <v>2500</v>
      </c>
      <c r="F10" s="13">
        <v>3500</v>
      </c>
      <c r="G10" s="13">
        <v>800</v>
      </c>
      <c r="H10" s="13">
        <v>6000</v>
      </c>
      <c r="I10" s="13">
        <v>3000</v>
      </c>
      <c r="J10" s="13">
        <v>3000</v>
      </c>
      <c r="K10" s="13">
        <v>500</v>
      </c>
      <c r="L10" s="13">
        <v>500</v>
      </c>
      <c r="M10" s="13">
        <v>500</v>
      </c>
      <c r="N10" s="14">
        <f t="shared" si="0"/>
        <v>21100</v>
      </c>
    </row>
    <row r="11" spans="2:14" ht="12.75">
      <c r="B11" s="11" t="s">
        <v>29</v>
      </c>
      <c r="C11" s="12" t="s">
        <v>30</v>
      </c>
      <c r="D11" s="13">
        <v>200</v>
      </c>
      <c r="E11" s="13">
        <v>800</v>
      </c>
      <c r="F11" s="13">
        <v>1000</v>
      </c>
      <c r="G11" s="13"/>
      <c r="H11" s="13"/>
      <c r="I11" s="13">
        <v>2000</v>
      </c>
      <c r="J11" s="13">
        <v>2000</v>
      </c>
      <c r="K11" s="13">
        <v>1000</v>
      </c>
      <c r="L11" s="13">
        <v>500</v>
      </c>
      <c r="M11" s="13">
        <v>2500</v>
      </c>
      <c r="N11" s="14">
        <f t="shared" si="0"/>
        <v>10000</v>
      </c>
    </row>
    <row r="12" spans="2:14" ht="12.75">
      <c r="B12" s="11" t="s">
        <v>31</v>
      </c>
      <c r="C12" s="12" t="s">
        <v>32</v>
      </c>
      <c r="D12" s="13">
        <v>1130</v>
      </c>
      <c r="E12" s="13">
        <v>1130</v>
      </c>
      <c r="F12" s="13">
        <v>1130</v>
      </c>
      <c r="G12" s="13">
        <v>1110</v>
      </c>
      <c r="H12" s="13">
        <v>2500</v>
      </c>
      <c r="I12" s="13">
        <v>2500</v>
      </c>
      <c r="J12" s="13">
        <v>2500</v>
      </c>
      <c r="K12" s="13">
        <v>2500</v>
      </c>
      <c r="L12" s="13">
        <v>2500</v>
      </c>
      <c r="M12" s="13">
        <v>2500</v>
      </c>
      <c r="N12" s="14">
        <f t="shared" si="0"/>
        <v>19500</v>
      </c>
    </row>
    <row r="13" spans="2:14" ht="12.75">
      <c r="B13" s="11" t="s">
        <v>33</v>
      </c>
      <c r="C13" s="12" t="s">
        <v>34</v>
      </c>
      <c r="D13" s="13">
        <v>500</v>
      </c>
      <c r="E13" s="13">
        <v>1000</v>
      </c>
      <c r="F13" s="13">
        <v>1000</v>
      </c>
      <c r="G13" s="13">
        <v>500</v>
      </c>
      <c r="H13" s="13">
        <v>1000</v>
      </c>
      <c r="I13" s="13">
        <v>2000</v>
      </c>
      <c r="J13" s="13">
        <v>2000</v>
      </c>
      <c r="K13" s="13">
        <v>1500</v>
      </c>
      <c r="L13" s="13">
        <v>2000</v>
      </c>
      <c r="M13" s="13">
        <v>1500</v>
      </c>
      <c r="N13" s="14">
        <f t="shared" si="0"/>
        <v>13000</v>
      </c>
    </row>
    <row r="14" spans="2:14" ht="12.75">
      <c r="B14" s="11" t="s">
        <v>35</v>
      </c>
      <c r="C14" s="12" t="s">
        <v>36</v>
      </c>
      <c r="D14" s="13">
        <v>1865</v>
      </c>
      <c r="E14" s="13">
        <v>1915</v>
      </c>
      <c r="F14" s="13">
        <v>1745</v>
      </c>
      <c r="G14" s="13">
        <v>980</v>
      </c>
      <c r="H14" s="13">
        <v>4830</v>
      </c>
      <c r="I14" s="13">
        <v>1440</v>
      </c>
      <c r="J14" s="13">
        <v>1510</v>
      </c>
      <c r="K14" s="13">
        <v>1495</v>
      </c>
      <c r="L14" s="13">
        <v>1945</v>
      </c>
      <c r="M14" s="13">
        <v>1235</v>
      </c>
      <c r="N14" s="14">
        <f t="shared" si="0"/>
        <v>18960</v>
      </c>
    </row>
    <row r="15" spans="2:14" ht="12.75">
      <c r="B15" s="11" t="s">
        <v>37</v>
      </c>
      <c r="C15" s="12" t="s">
        <v>38</v>
      </c>
      <c r="D15" s="13"/>
      <c r="E15" s="13"/>
      <c r="F15" s="13"/>
      <c r="G15" s="13">
        <v>200</v>
      </c>
      <c r="H15" s="13">
        <v>800</v>
      </c>
      <c r="I15" s="13">
        <v>600</v>
      </c>
      <c r="J15" s="13">
        <v>600</v>
      </c>
      <c r="K15" s="13">
        <v>300</v>
      </c>
      <c r="L15" s="13">
        <v>400</v>
      </c>
      <c r="M15" s="13">
        <v>300</v>
      </c>
      <c r="N15" s="14">
        <f t="shared" si="0"/>
        <v>3200</v>
      </c>
    </row>
    <row r="16" spans="2:14" ht="14.25">
      <c r="B16" s="11" t="s">
        <v>39</v>
      </c>
      <c r="C16" s="12" t="s">
        <v>40</v>
      </c>
      <c r="D16" s="13">
        <v>850</v>
      </c>
      <c r="E16" s="13">
        <v>850</v>
      </c>
      <c r="F16" s="13">
        <v>800</v>
      </c>
      <c r="G16" s="13">
        <v>500</v>
      </c>
      <c r="H16" s="13">
        <v>1850</v>
      </c>
      <c r="I16" s="13">
        <v>1850</v>
      </c>
      <c r="J16" s="13">
        <v>1300</v>
      </c>
      <c r="K16" s="13">
        <v>1850</v>
      </c>
      <c r="L16" s="13">
        <v>1850</v>
      </c>
      <c r="M16" s="13">
        <v>1300</v>
      </c>
      <c r="N16" s="14">
        <f t="shared" si="0"/>
        <v>13000</v>
      </c>
    </row>
    <row r="17" spans="2:14" ht="12.75">
      <c r="B17" s="11" t="s">
        <v>41</v>
      </c>
      <c r="C17" s="12" t="s">
        <v>42</v>
      </c>
      <c r="D17" s="13">
        <v>500</v>
      </c>
      <c r="E17" s="13">
        <v>1500</v>
      </c>
      <c r="F17" s="13">
        <v>2000</v>
      </c>
      <c r="G17" s="13">
        <v>2000</v>
      </c>
      <c r="H17" s="13"/>
      <c r="I17" s="13"/>
      <c r="J17" s="13"/>
      <c r="K17" s="13"/>
      <c r="L17" s="13"/>
      <c r="M17" s="13"/>
      <c r="N17" s="14">
        <f t="shared" si="0"/>
        <v>6000</v>
      </c>
    </row>
    <row r="18" spans="2:14" ht="14.25">
      <c r="B18" s="11" t="s">
        <v>43</v>
      </c>
      <c r="C18" s="12" t="s">
        <v>44</v>
      </c>
      <c r="D18" s="13">
        <v>250</v>
      </c>
      <c r="E18" s="13">
        <v>250</v>
      </c>
      <c r="F18" s="13">
        <v>250</v>
      </c>
      <c r="G18" s="13">
        <v>250</v>
      </c>
      <c r="H18" s="13">
        <v>1000</v>
      </c>
      <c r="I18" s="13">
        <v>500</v>
      </c>
      <c r="J18" s="13">
        <v>500</v>
      </c>
      <c r="K18" s="13">
        <v>1000</v>
      </c>
      <c r="L18" s="13">
        <v>500</v>
      </c>
      <c r="M18" s="13">
        <v>500</v>
      </c>
      <c r="N18" s="14">
        <f t="shared" si="0"/>
        <v>5000</v>
      </c>
    </row>
    <row r="19" spans="2:14" ht="14.25">
      <c r="B19" s="11" t="s">
        <v>45</v>
      </c>
      <c r="C19" s="12" t="s">
        <v>46</v>
      </c>
      <c r="D19" s="13"/>
      <c r="E19" s="13"/>
      <c r="F19" s="13"/>
      <c r="G19" s="13"/>
      <c r="H19" s="13">
        <v>3100</v>
      </c>
      <c r="I19" s="13">
        <v>4340</v>
      </c>
      <c r="J19" s="13">
        <v>4340</v>
      </c>
      <c r="K19" s="13">
        <v>3100</v>
      </c>
      <c r="L19" s="13">
        <v>3100</v>
      </c>
      <c r="M19" s="13">
        <v>1240</v>
      </c>
      <c r="N19" s="14">
        <f t="shared" si="0"/>
        <v>19220</v>
      </c>
    </row>
    <row r="20" spans="2:14" ht="14.25">
      <c r="B20" s="11" t="s">
        <v>47</v>
      </c>
      <c r="C20" s="12" t="s">
        <v>48</v>
      </c>
      <c r="D20" s="13">
        <v>1000</v>
      </c>
      <c r="E20" s="13">
        <v>1000</v>
      </c>
      <c r="F20" s="13">
        <v>1000</v>
      </c>
      <c r="G20" s="13">
        <v>1000</v>
      </c>
      <c r="H20" s="13">
        <v>1300</v>
      </c>
      <c r="I20" s="13">
        <v>1300</v>
      </c>
      <c r="J20" s="13">
        <v>1400</v>
      </c>
      <c r="K20" s="13">
        <v>1650</v>
      </c>
      <c r="L20" s="13">
        <v>1650</v>
      </c>
      <c r="M20" s="13">
        <v>1700</v>
      </c>
      <c r="N20" s="14">
        <f t="shared" si="0"/>
        <v>13000</v>
      </c>
    </row>
    <row r="21" spans="2:14" ht="12.75">
      <c r="B21" s="11" t="s">
        <v>49</v>
      </c>
      <c r="C21" s="12" t="s">
        <v>50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>
        <f t="shared" si="0"/>
        <v>0</v>
      </c>
    </row>
    <row r="22" spans="2:14" ht="12.75">
      <c r="B22" s="11">
        <v>16</v>
      </c>
      <c r="C22" s="12" t="s">
        <v>51</v>
      </c>
      <c r="D22" s="13">
        <v>440</v>
      </c>
      <c r="E22" s="13">
        <v>440</v>
      </c>
      <c r="F22" s="13">
        <v>440</v>
      </c>
      <c r="G22" s="13">
        <v>390</v>
      </c>
      <c r="H22" s="13">
        <v>570</v>
      </c>
      <c r="I22" s="13">
        <v>570</v>
      </c>
      <c r="J22" s="13">
        <v>570</v>
      </c>
      <c r="K22" s="13">
        <v>360</v>
      </c>
      <c r="L22" s="13">
        <v>360</v>
      </c>
      <c r="M22" s="13">
        <v>360</v>
      </c>
      <c r="N22" s="14">
        <f t="shared" si="0"/>
        <v>4500</v>
      </c>
    </row>
    <row r="23" spans="2:14" ht="12.75">
      <c r="B23" s="11">
        <v>17</v>
      </c>
      <c r="C23" s="12" t="s">
        <v>52</v>
      </c>
      <c r="D23" s="13">
        <v>100</v>
      </c>
      <c r="E23" s="13">
        <v>200</v>
      </c>
      <c r="F23" s="13">
        <v>300</v>
      </c>
      <c r="G23" s="13"/>
      <c r="H23" s="13">
        <v>800</v>
      </c>
      <c r="I23" s="13">
        <v>600</v>
      </c>
      <c r="J23" s="13">
        <v>600</v>
      </c>
      <c r="K23" s="13">
        <v>500</v>
      </c>
      <c r="L23" s="13">
        <v>300</v>
      </c>
      <c r="M23" s="13">
        <v>500</v>
      </c>
      <c r="N23" s="14">
        <f t="shared" si="0"/>
        <v>3900</v>
      </c>
    </row>
    <row r="24" spans="2:14" ht="12.75">
      <c r="B24" s="15">
        <v>18</v>
      </c>
      <c r="C24" s="16" t="s">
        <v>53</v>
      </c>
      <c r="D24" s="17">
        <v>200</v>
      </c>
      <c r="E24" s="17">
        <v>400</v>
      </c>
      <c r="F24" s="17">
        <v>200</v>
      </c>
      <c r="G24" s="17">
        <v>200</v>
      </c>
      <c r="H24" s="17">
        <v>100</v>
      </c>
      <c r="I24" s="17">
        <v>100</v>
      </c>
      <c r="J24" s="17">
        <v>100</v>
      </c>
      <c r="K24" s="17">
        <v>150</v>
      </c>
      <c r="L24" s="17">
        <v>200</v>
      </c>
      <c r="M24" s="17">
        <v>150</v>
      </c>
      <c r="N24" s="18">
        <f t="shared" si="0"/>
        <v>1800</v>
      </c>
    </row>
    <row r="25" spans="2:14" ht="17.25" customHeight="1">
      <c r="B25" s="19" t="s">
        <v>54</v>
      </c>
      <c r="C25" s="19"/>
      <c r="D25" s="20">
        <f>SUM(D7:D24)</f>
        <v>10085</v>
      </c>
      <c r="E25" s="20">
        <f>SUM(E7:E24)</f>
        <v>14735</v>
      </c>
      <c r="F25" s="20">
        <f>SUM(F7:F24)</f>
        <v>16115</v>
      </c>
      <c r="G25" s="20">
        <f>SUM(G7:G24)</f>
        <v>10680</v>
      </c>
      <c r="H25" s="20">
        <f>SUM(H7:H24)</f>
        <v>29850</v>
      </c>
      <c r="I25" s="20">
        <f>SUM(I7:I24)</f>
        <v>26800</v>
      </c>
      <c r="J25" s="20">
        <f>SUM(J7:J24)</f>
        <v>25920</v>
      </c>
      <c r="K25" s="20">
        <f>SUM(K7:K24)</f>
        <v>23205</v>
      </c>
      <c r="L25" s="20">
        <f>SUM(L7:L24)</f>
        <v>23105</v>
      </c>
      <c r="M25" s="20">
        <f>SUM(M7:M24)</f>
        <v>17185</v>
      </c>
      <c r="N25" s="21">
        <f>SUM(N7:N24)</f>
        <v>197680</v>
      </c>
    </row>
    <row r="27" ht="14.25"/>
    <row r="28" ht="14.25"/>
    <row r="29" ht="14.25"/>
    <row r="30" ht="14.25"/>
    <row r="31" ht="14.25"/>
  </sheetData>
  <sheetProtection selectLockedCells="1" selectUnlockedCells="1"/>
  <autoFilter ref="C4:C24"/>
  <mergeCells count="10">
    <mergeCell ref="G1:I1"/>
    <mergeCell ref="B3:I3"/>
    <mergeCell ref="B4:B6"/>
    <mergeCell ref="C4:C6"/>
    <mergeCell ref="D4:M4"/>
    <mergeCell ref="N4:N6"/>
    <mergeCell ref="D5:G5"/>
    <mergeCell ref="H5:J5"/>
    <mergeCell ref="K5:M5"/>
    <mergeCell ref="B25:C25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70"/>
  <headerFooter alignWithMargins="0">
    <oddHeader>&amp;C&amp;A wraz z szacunkową średnią ceną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N32"/>
  <sheetViews>
    <sheetView view="pageBreakPreview" zoomScaleNormal="90" zoomScaleSheetLayoutView="100" workbookViewId="0" topLeftCell="A7">
      <selection activeCell="H5" activeCellId="1" sqref="B27:N31 H5"/>
    </sheetView>
  </sheetViews>
  <sheetFormatPr defaultColWidth="6.8515625" defaultRowHeight="12.75"/>
  <cols>
    <col min="2" max="2" width="4.140625" style="0" customWidth="1"/>
    <col min="3" max="3" width="25.28125" style="0" customWidth="1"/>
    <col min="4" max="4" width="11.28125" style="0" customWidth="1"/>
    <col min="5" max="5" width="11.421875" style="0" customWidth="1"/>
    <col min="6" max="6" width="10.7109375" style="0" customWidth="1"/>
    <col min="7" max="7" width="12.7109375" style="0" customWidth="1"/>
    <col min="8" max="8" width="10.7109375" style="0" customWidth="1"/>
    <col min="9" max="9" width="12.8515625" style="0" customWidth="1"/>
    <col min="10" max="10" width="12.00390625" style="0" customWidth="1"/>
    <col min="11" max="11" width="12.57421875" style="0" customWidth="1"/>
    <col min="12" max="12" width="13.00390625" style="0" customWidth="1"/>
    <col min="13" max="14" width="10.8515625" style="0" customWidth="1"/>
  </cols>
  <sheetData>
    <row r="2" spans="3:6" ht="15.75" customHeight="1">
      <c r="C2" s="3" t="s">
        <v>55</v>
      </c>
      <c r="D2" s="3"/>
      <c r="E2" s="3"/>
      <c r="F2" s="3"/>
    </row>
    <row r="3" spans="3:13" ht="12.75">
      <c r="C3" s="22" t="s">
        <v>56</v>
      </c>
      <c r="D3" s="23" t="s">
        <v>8</v>
      </c>
      <c r="E3" s="23"/>
      <c r="F3" s="23"/>
      <c r="G3" s="23"/>
      <c r="H3" s="23" t="s">
        <v>9</v>
      </c>
      <c r="I3" s="23"/>
      <c r="J3" s="23"/>
      <c r="K3" s="24" t="s">
        <v>10</v>
      </c>
      <c r="L3" s="24"/>
      <c r="M3" s="24"/>
    </row>
    <row r="4" spans="3:13" ht="12.75">
      <c r="C4" s="22"/>
      <c r="D4" s="25" t="s">
        <v>11</v>
      </c>
      <c r="E4" s="25" t="s">
        <v>12</v>
      </c>
      <c r="F4" s="25" t="s">
        <v>13</v>
      </c>
      <c r="G4" s="25" t="s">
        <v>14</v>
      </c>
      <c r="H4" s="25" t="s">
        <v>15</v>
      </c>
      <c r="I4" s="25" t="s">
        <v>16</v>
      </c>
      <c r="J4" s="25" t="s">
        <v>17</v>
      </c>
      <c r="K4" s="25" t="s">
        <v>18</v>
      </c>
      <c r="L4" s="25" t="s">
        <v>19</v>
      </c>
      <c r="M4" s="26" t="s">
        <v>20</v>
      </c>
    </row>
    <row r="5" spans="3:13" ht="14.25">
      <c r="C5" s="22"/>
      <c r="D5" s="27"/>
      <c r="E5" s="27"/>
      <c r="F5" s="27"/>
      <c r="G5" s="27"/>
      <c r="H5" s="28"/>
      <c r="I5" s="27"/>
      <c r="J5" s="27"/>
      <c r="K5" s="27"/>
      <c r="L5" s="27"/>
      <c r="M5" s="29"/>
    </row>
    <row r="8" spans="2:6" ht="16.5" customHeight="1">
      <c r="B8" s="3" t="s">
        <v>57</v>
      </c>
      <c r="C8" s="3"/>
      <c r="D8" s="3"/>
      <c r="E8" s="3"/>
      <c r="F8" s="3"/>
    </row>
    <row r="9" spans="2:14" ht="12.75">
      <c r="B9" s="4" t="s">
        <v>4</v>
      </c>
      <c r="C9" s="23" t="s">
        <v>5</v>
      </c>
      <c r="D9" s="23" t="s">
        <v>58</v>
      </c>
      <c r="E9" s="23"/>
      <c r="F9" s="23"/>
      <c r="G9" s="23"/>
      <c r="H9" s="23"/>
      <c r="I9" s="23"/>
      <c r="J9" s="23"/>
      <c r="K9" s="23"/>
      <c r="L9" s="23"/>
      <c r="M9" s="23"/>
      <c r="N9" s="24" t="s">
        <v>7</v>
      </c>
    </row>
    <row r="10" spans="2:14" ht="12.75">
      <c r="B10" s="4"/>
      <c r="C10" s="23"/>
      <c r="D10" s="30" t="s">
        <v>8</v>
      </c>
      <c r="E10" s="30"/>
      <c r="F10" s="30"/>
      <c r="G10" s="30"/>
      <c r="H10" s="30" t="s">
        <v>9</v>
      </c>
      <c r="I10" s="30"/>
      <c r="J10" s="30"/>
      <c r="K10" s="30" t="s">
        <v>10</v>
      </c>
      <c r="L10" s="30"/>
      <c r="M10" s="30"/>
      <c r="N10" s="24"/>
    </row>
    <row r="11" spans="2:14" ht="12.75">
      <c r="B11" s="4"/>
      <c r="C11" s="23"/>
      <c r="D11" s="31" t="s">
        <v>11</v>
      </c>
      <c r="E11" s="25" t="s">
        <v>12</v>
      </c>
      <c r="F11" s="25" t="s">
        <v>13</v>
      </c>
      <c r="G11" s="25" t="s">
        <v>14</v>
      </c>
      <c r="H11" s="25" t="s">
        <v>15</v>
      </c>
      <c r="I11" s="25" t="s">
        <v>16</v>
      </c>
      <c r="J11" s="25" t="s">
        <v>17</v>
      </c>
      <c r="K11" s="25" t="s">
        <v>18</v>
      </c>
      <c r="L11" s="25" t="s">
        <v>19</v>
      </c>
      <c r="M11" s="25" t="s">
        <v>20</v>
      </c>
      <c r="N11" s="24"/>
    </row>
    <row r="12" spans="2:14" ht="12.75">
      <c r="B12" s="32" t="s">
        <v>21</v>
      </c>
      <c r="C12" s="33" t="s">
        <v>22</v>
      </c>
      <c r="D12" s="34">
        <f>$D$5*'Dane ilościowe'!D7</f>
        <v>0</v>
      </c>
      <c r="E12" s="34">
        <f>$E$5*'Dane ilościowe'!E7</f>
        <v>0</v>
      </c>
      <c r="F12" s="34">
        <f>$F$5*'Dane ilościowe'!F7</f>
        <v>0</v>
      </c>
      <c r="G12" s="34">
        <f>$G$5*'Dane ilościowe'!G7</f>
        <v>0</v>
      </c>
      <c r="H12" s="34">
        <f>$H$5*'Dane ilościowe'!H7</f>
        <v>0</v>
      </c>
      <c r="I12" s="34">
        <f>$I$5*'Dane ilościowe'!I7</f>
        <v>0</v>
      </c>
      <c r="J12" s="34">
        <f>$J$5*'Dane ilościowe'!J7</f>
        <v>0</v>
      </c>
      <c r="K12" s="34">
        <f>$K$5*'Dane ilościowe'!K7</f>
        <v>0</v>
      </c>
      <c r="L12" s="34">
        <f>$L$5*'Dane ilościowe'!L7</f>
        <v>0</v>
      </c>
      <c r="M12" s="34">
        <f>$M$5*'Dane ilościowe'!M7</f>
        <v>0</v>
      </c>
      <c r="N12" s="35">
        <f aca="true" t="shared" si="0" ref="N12:N31">SUM(D12:M12)</f>
        <v>0</v>
      </c>
    </row>
    <row r="13" spans="2:14" ht="12.75">
      <c r="B13" s="32" t="s">
        <v>23</v>
      </c>
      <c r="C13" s="33" t="s">
        <v>24</v>
      </c>
      <c r="D13" s="34">
        <f>$D$5*'Dane ilościowe'!D8</f>
        <v>0</v>
      </c>
      <c r="E13" s="34">
        <f>$E$5*'Dane ilościowe'!E8</f>
        <v>0</v>
      </c>
      <c r="F13" s="34">
        <f>$F$5*'Dane ilościowe'!F8</f>
        <v>0</v>
      </c>
      <c r="G13" s="34">
        <f>$G$5*'Dane ilościowe'!G8</f>
        <v>0</v>
      </c>
      <c r="H13" s="34">
        <f>$H$5*'Dane ilościowe'!H8</f>
        <v>0</v>
      </c>
      <c r="I13" s="34">
        <f>$I$5*'Dane ilościowe'!I8</f>
        <v>0</v>
      </c>
      <c r="J13" s="34">
        <f>$J$5*'Dane ilościowe'!J8</f>
        <v>0</v>
      </c>
      <c r="K13" s="34">
        <f>$K$5*'Dane ilościowe'!K8</f>
        <v>0</v>
      </c>
      <c r="L13" s="34">
        <f>$L$5*'Dane ilościowe'!L8</f>
        <v>0</v>
      </c>
      <c r="M13" s="34">
        <f>$M$5*'Dane ilościowe'!M8</f>
        <v>0</v>
      </c>
      <c r="N13" s="35">
        <f t="shared" si="0"/>
        <v>0</v>
      </c>
    </row>
    <row r="14" spans="2:14" ht="12.75">
      <c r="B14" s="32" t="s">
        <v>25</v>
      </c>
      <c r="C14" s="33" t="s">
        <v>26</v>
      </c>
      <c r="D14" s="34">
        <f>$D$5*'Dane ilościowe'!D9</f>
        <v>0</v>
      </c>
      <c r="E14" s="34">
        <f>$E$5*'Dane ilościowe'!E9</f>
        <v>0</v>
      </c>
      <c r="F14" s="34">
        <f>$F$5*'Dane ilościowe'!F9</f>
        <v>0</v>
      </c>
      <c r="G14" s="34">
        <f>$G$5*'Dane ilościowe'!G9</f>
        <v>0</v>
      </c>
      <c r="H14" s="34">
        <f>$H$5*'Dane ilościowe'!H9</f>
        <v>0</v>
      </c>
      <c r="I14" s="34">
        <f>$I$5*'Dane ilościowe'!I9</f>
        <v>0</v>
      </c>
      <c r="J14" s="34">
        <f>$J$5*'Dane ilościowe'!J9</f>
        <v>0</v>
      </c>
      <c r="K14" s="34">
        <f>$K$5*'Dane ilościowe'!K9</f>
        <v>0</v>
      </c>
      <c r="L14" s="34">
        <f>$L$5*'Dane ilościowe'!L9</f>
        <v>0</v>
      </c>
      <c r="M14" s="34">
        <f>$M$5*'Dane ilościowe'!M9</f>
        <v>0</v>
      </c>
      <c r="N14" s="35">
        <f t="shared" si="0"/>
        <v>0</v>
      </c>
    </row>
    <row r="15" spans="2:14" ht="12.75">
      <c r="B15" s="32" t="s">
        <v>27</v>
      </c>
      <c r="C15" s="33" t="s">
        <v>28</v>
      </c>
      <c r="D15" s="34">
        <f>$D$5*'Dane ilościowe'!D10</f>
        <v>0</v>
      </c>
      <c r="E15" s="34">
        <f>$E$5*'Dane ilościowe'!E10</f>
        <v>0</v>
      </c>
      <c r="F15" s="34">
        <f>$F$5*'Dane ilościowe'!F10</f>
        <v>0</v>
      </c>
      <c r="G15" s="34">
        <f>$G$5*'Dane ilościowe'!G10</f>
        <v>0</v>
      </c>
      <c r="H15" s="34">
        <f>$H$5*'Dane ilościowe'!H10</f>
        <v>0</v>
      </c>
      <c r="I15" s="34">
        <f>$I$5*'Dane ilościowe'!I10</f>
        <v>0</v>
      </c>
      <c r="J15" s="34">
        <f>$J$5*'Dane ilościowe'!J10</f>
        <v>0</v>
      </c>
      <c r="K15" s="34">
        <f>$K$5*'Dane ilościowe'!K10</f>
        <v>0</v>
      </c>
      <c r="L15" s="34">
        <f>$L$5*'Dane ilościowe'!L10</f>
        <v>0</v>
      </c>
      <c r="M15" s="34">
        <f>$M$5*'Dane ilościowe'!M10</f>
        <v>0</v>
      </c>
      <c r="N15" s="35">
        <f t="shared" si="0"/>
        <v>0</v>
      </c>
    </row>
    <row r="16" spans="2:14" ht="12.75">
      <c r="B16" s="32" t="s">
        <v>29</v>
      </c>
      <c r="C16" s="33" t="s">
        <v>30</v>
      </c>
      <c r="D16" s="34">
        <f>$D$5*'Dane ilościowe'!D11</f>
        <v>0</v>
      </c>
      <c r="E16" s="34">
        <f>$E$5*'Dane ilościowe'!E11</f>
        <v>0</v>
      </c>
      <c r="F16" s="34">
        <f>$F$5*'Dane ilościowe'!F11</f>
        <v>0</v>
      </c>
      <c r="G16" s="34">
        <f>$G$5*'Dane ilościowe'!G11</f>
        <v>0</v>
      </c>
      <c r="H16" s="34">
        <f>$H$5*'Dane ilościowe'!H11</f>
        <v>0</v>
      </c>
      <c r="I16" s="34">
        <f>$I$5*'Dane ilościowe'!I11</f>
        <v>0</v>
      </c>
      <c r="J16" s="34">
        <f>$J$5*'Dane ilościowe'!J11</f>
        <v>0</v>
      </c>
      <c r="K16" s="34">
        <f>$K$5*'Dane ilościowe'!K11</f>
        <v>0</v>
      </c>
      <c r="L16" s="34">
        <f>$L$5*'Dane ilościowe'!L11</f>
        <v>0</v>
      </c>
      <c r="M16" s="34">
        <f>$M$5*'Dane ilościowe'!M11</f>
        <v>0</v>
      </c>
      <c r="N16" s="35">
        <f t="shared" si="0"/>
        <v>0</v>
      </c>
    </row>
    <row r="17" spans="2:14" ht="12.75">
      <c r="B17" s="32" t="s">
        <v>31</v>
      </c>
      <c r="C17" s="33" t="s">
        <v>32</v>
      </c>
      <c r="D17" s="34">
        <f>$D$5*'Dane ilościowe'!D12</f>
        <v>0</v>
      </c>
      <c r="E17" s="34">
        <f>$E$5*'Dane ilościowe'!E12</f>
        <v>0</v>
      </c>
      <c r="F17" s="34">
        <f>$F$5*'Dane ilościowe'!F12</f>
        <v>0</v>
      </c>
      <c r="G17" s="34">
        <f>$G$5*'Dane ilościowe'!G12</f>
        <v>0</v>
      </c>
      <c r="H17" s="34">
        <f>$H$5*'Dane ilościowe'!H12</f>
        <v>0</v>
      </c>
      <c r="I17" s="34">
        <f>$I$5*'Dane ilościowe'!I12</f>
        <v>0</v>
      </c>
      <c r="J17" s="34">
        <f>$J$5*'Dane ilościowe'!J12</f>
        <v>0</v>
      </c>
      <c r="K17" s="34">
        <f>$K$5*'Dane ilościowe'!K12</f>
        <v>0</v>
      </c>
      <c r="L17" s="34">
        <f>$L$5*'Dane ilościowe'!L12</f>
        <v>0</v>
      </c>
      <c r="M17" s="34">
        <f>$M$5*'Dane ilościowe'!M12</f>
        <v>0</v>
      </c>
      <c r="N17" s="35">
        <f t="shared" si="0"/>
        <v>0</v>
      </c>
    </row>
    <row r="18" spans="2:14" ht="12.75">
      <c r="B18" s="32" t="s">
        <v>33</v>
      </c>
      <c r="C18" s="33" t="s">
        <v>34</v>
      </c>
      <c r="D18" s="34">
        <f>$D$5*'Dane ilościowe'!D13</f>
        <v>0</v>
      </c>
      <c r="E18" s="34">
        <f>$E$5*'Dane ilościowe'!E13</f>
        <v>0</v>
      </c>
      <c r="F18" s="34">
        <f>$F$5*'Dane ilościowe'!F13</f>
        <v>0</v>
      </c>
      <c r="G18" s="34">
        <f>$G$5*'Dane ilościowe'!G13</f>
        <v>0</v>
      </c>
      <c r="H18" s="34">
        <f>$H$5*'Dane ilościowe'!H13</f>
        <v>0</v>
      </c>
      <c r="I18" s="34">
        <f>$I$5*'Dane ilościowe'!I13</f>
        <v>0</v>
      </c>
      <c r="J18" s="34">
        <f>$J$5*'Dane ilościowe'!J13</f>
        <v>0</v>
      </c>
      <c r="K18" s="34">
        <f>$K$5*'Dane ilościowe'!K13</f>
        <v>0</v>
      </c>
      <c r="L18" s="34">
        <f>$L$5*'Dane ilościowe'!L13</f>
        <v>0</v>
      </c>
      <c r="M18" s="34">
        <f>$M$5*'Dane ilościowe'!M13</f>
        <v>0</v>
      </c>
      <c r="N18" s="35">
        <f t="shared" si="0"/>
        <v>0</v>
      </c>
    </row>
    <row r="19" spans="2:14" ht="12.75">
      <c r="B19" s="32" t="s">
        <v>35</v>
      </c>
      <c r="C19" s="33" t="s">
        <v>36</v>
      </c>
      <c r="D19" s="34">
        <f>$D$5*'Dane ilościowe'!D14</f>
        <v>0</v>
      </c>
      <c r="E19" s="34">
        <f>$E$5*'Dane ilościowe'!E14</f>
        <v>0</v>
      </c>
      <c r="F19" s="34">
        <f>$F$5*'Dane ilościowe'!F14</f>
        <v>0</v>
      </c>
      <c r="G19" s="34">
        <f>$G$5*'Dane ilościowe'!G14</f>
        <v>0</v>
      </c>
      <c r="H19" s="34">
        <f>$H$5*'Dane ilościowe'!H14</f>
        <v>0</v>
      </c>
      <c r="I19" s="34">
        <f>$I$5*'Dane ilościowe'!I14</f>
        <v>0</v>
      </c>
      <c r="J19" s="34">
        <f>$J$5*'Dane ilościowe'!J14</f>
        <v>0</v>
      </c>
      <c r="K19" s="34">
        <f>$K$5*'Dane ilościowe'!K14</f>
        <v>0</v>
      </c>
      <c r="L19" s="34">
        <f>$L$5*'Dane ilościowe'!L14</f>
        <v>0</v>
      </c>
      <c r="M19" s="34">
        <f>$M$5*'Dane ilościowe'!M14</f>
        <v>0</v>
      </c>
      <c r="N19" s="35">
        <f t="shared" si="0"/>
        <v>0</v>
      </c>
    </row>
    <row r="20" spans="2:14" ht="12.75">
      <c r="B20" s="32" t="s">
        <v>37</v>
      </c>
      <c r="C20" s="33" t="s">
        <v>38</v>
      </c>
      <c r="D20" s="34">
        <f>$D$5*'Dane ilościowe'!D15</f>
        <v>0</v>
      </c>
      <c r="E20" s="34">
        <f>$E$5*'Dane ilościowe'!E15</f>
        <v>0</v>
      </c>
      <c r="F20" s="34">
        <f>$F$5*'Dane ilościowe'!F15</f>
        <v>0</v>
      </c>
      <c r="G20" s="34">
        <f>$G$5*'Dane ilościowe'!G15</f>
        <v>0</v>
      </c>
      <c r="H20" s="34">
        <f>$H$5*'Dane ilościowe'!H15</f>
        <v>0</v>
      </c>
      <c r="I20" s="34">
        <f>$I$5*'Dane ilościowe'!I15</f>
        <v>0</v>
      </c>
      <c r="J20" s="34">
        <f>$J$5*'Dane ilościowe'!J15</f>
        <v>0</v>
      </c>
      <c r="K20" s="34">
        <f>$K$5*'Dane ilościowe'!K15</f>
        <v>0</v>
      </c>
      <c r="L20" s="34">
        <f>$L$5*'Dane ilościowe'!L15</f>
        <v>0</v>
      </c>
      <c r="M20" s="34">
        <f>$M$5*'Dane ilościowe'!M15</f>
        <v>0</v>
      </c>
      <c r="N20" s="35">
        <f t="shared" si="0"/>
        <v>0</v>
      </c>
    </row>
    <row r="21" spans="2:14" ht="12.75">
      <c r="B21" s="32" t="s">
        <v>39</v>
      </c>
      <c r="C21" s="33" t="s">
        <v>59</v>
      </c>
      <c r="D21" s="34">
        <f>$D$5*'Dane ilościowe'!D16</f>
        <v>0</v>
      </c>
      <c r="E21" s="34">
        <f>$E$5*'Dane ilościowe'!E16</f>
        <v>0</v>
      </c>
      <c r="F21" s="34">
        <f>$F$5*'Dane ilościowe'!F16</f>
        <v>0</v>
      </c>
      <c r="G21" s="34">
        <f>$G$5*'Dane ilościowe'!G16</f>
        <v>0</v>
      </c>
      <c r="H21" s="34">
        <f>$H$5*'Dane ilościowe'!H16</f>
        <v>0</v>
      </c>
      <c r="I21" s="34">
        <f>$I$5*'Dane ilościowe'!I16</f>
        <v>0</v>
      </c>
      <c r="J21" s="34">
        <f>$J$5*'Dane ilościowe'!J16</f>
        <v>0</v>
      </c>
      <c r="K21" s="34">
        <f>$K$5*'Dane ilościowe'!K16</f>
        <v>0</v>
      </c>
      <c r="L21" s="34">
        <f>$L$5*'Dane ilościowe'!L16</f>
        <v>0</v>
      </c>
      <c r="M21" s="34">
        <f>$M$5*'Dane ilościowe'!M16</f>
        <v>0</v>
      </c>
      <c r="N21" s="35">
        <f t="shared" si="0"/>
        <v>0</v>
      </c>
    </row>
    <row r="22" spans="2:14" ht="12.75">
      <c r="B22" s="32" t="s">
        <v>41</v>
      </c>
      <c r="C22" s="33" t="s">
        <v>42</v>
      </c>
      <c r="D22" s="34">
        <f>$D$5*'Dane ilościowe'!D17</f>
        <v>0</v>
      </c>
      <c r="E22" s="34">
        <f>$E$5*'Dane ilościowe'!E17</f>
        <v>0</v>
      </c>
      <c r="F22" s="34">
        <f>$F$5*'Dane ilościowe'!F17</f>
        <v>0</v>
      </c>
      <c r="G22" s="34">
        <f>$G$5*'Dane ilościowe'!G17</f>
        <v>0</v>
      </c>
      <c r="H22" s="34">
        <f>$H$5*'Dane ilościowe'!H17</f>
        <v>0</v>
      </c>
      <c r="I22" s="34">
        <f>$I$5*'Dane ilościowe'!I17</f>
        <v>0</v>
      </c>
      <c r="J22" s="34">
        <f>$J$5*'Dane ilościowe'!J17</f>
        <v>0</v>
      </c>
      <c r="K22" s="34">
        <f>$K$5*'Dane ilościowe'!K17</f>
        <v>0</v>
      </c>
      <c r="L22" s="34">
        <f>$L$5*'Dane ilościowe'!L17</f>
        <v>0</v>
      </c>
      <c r="M22" s="34">
        <f>$M$5*'Dane ilościowe'!M17</f>
        <v>0</v>
      </c>
      <c r="N22" s="35">
        <f t="shared" si="0"/>
        <v>0</v>
      </c>
    </row>
    <row r="23" spans="2:14" ht="12.75">
      <c r="B23" s="32" t="s">
        <v>43</v>
      </c>
      <c r="C23" s="33" t="s">
        <v>44</v>
      </c>
      <c r="D23" s="34">
        <f>$D$5*'Dane ilościowe'!D18</f>
        <v>0</v>
      </c>
      <c r="E23" s="34">
        <f>$E$5*'Dane ilościowe'!E18</f>
        <v>0</v>
      </c>
      <c r="F23" s="34">
        <f>$F$5*'Dane ilościowe'!F18</f>
        <v>0</v>
      </c>
      <c r="G23" s="34">
        <f>$G$5*'Dane ilościowe'!G18</f>
        <v>0</v>
      </c>
      <c r="H23" s="34">
        <f>$H$5*'Dane ilościowe'!H18</f>
        <v>0</v>
      </c>
      <c r="I23" s="34">
        <f>$I$5*'Dane ilościowe'!I18</f>
        <v>0</v>
      </c>
      <c r="J23" s="34">
        <f>$J$5*'Dane ilościowe'!J18</f>
        <v>0</v>
      </c>
      <c r="K23" s="34">
        <f>$K$5*'Dane ilościowe'!K18</f>
        <v>0</v>
      </c>
      <c r="L23" s="34">
        <f>$L$5*'Dane ilościowe'!L18</f>
        <v>0</v>
      </c>
      <c r="M23" s="34">
        <f>$M$5*'Dane ilościowe'!M18</f>
        <v>0</v>
      </c>
      <c r="N23" s="35">
        <f t="shared" si="0"/>
        <v>0</v>
      </c>
    </row>
    <row r="24" spans="2:14" ht="12.75">
      <c r="B24" s="32" t="s">
        <v>45</v>
      </c>
      <c r="C24" s="33" t="s">
        <v>46</v>
      </c>
      <c r="D24" s="34">
        <f>$D$5*'Dane ilościowe'!D19</f>
        <v>0</v>
      </c>
      <c r="E24" s="34">
        <f>$E$5*'Dane ilościowe'!E19</f>
        <v>0</v>
      </c>
      <c r="F24" s="34">
        <f>$F$5*'Dane ilościowe'!F19</f>
        <v>0</v>
      </c>
      <c r="G24" s="34">
        <f>$G$5*'Dane ilościowe'!G19</f>
        <v>0</v>
      </c>
      <c r="H24" s="34">
        <f>$H$5*'Dane ilościowe'!H19</f>
        <v>0</v>
      </c>
      <c r="I24" s="34">
        <f>$I$5*'Dane ilościowe'!I19</f>
        <v>0</v>
      </c>
      <c r="J24" s="34">
        <f>$J$5*'Dane ilościowe'!J19</f>
        <v>0</v>
      </c>
      <c r="K24" s="34">
        <f>$K$5*'Dane ilościowe'!K19</f>
        <v>0</v>
      </c>
      <c r="L24" s="34">
        <f>$L$5*'Dane ilościowe'!L19</f>
        <v>0</v>
      </c>
      <c r="M24" s="34">
        <f>$M$5*'Dane ilościowe'!M19</f>
        <v>0</v>
      </c>
      <c r="N24" s="35">
        <f t="shared" si="0"/>
        <v>0</v>
      </c>
    </row>
    <row r="25" spans="2:14" ht="12.75">
      <c r="B25" s="32" t="s">
        <v>47</v>
      </c>
      <c r="C25" s="33" t="s">
        <v>48</v>
      </c>
      <c r="D25" s="34">
        <f>$D$5*'Dane ilościowe'!D20</f>
        <v>0</v>
      </c>
      <c r="E25" s="34">
        <f>$E$5*'Dane ilościowe'!E20</f>
        <v>0</v>
      </c>
      <c r="F25" s="34">
        <f>$F$5*'Dane ilościowe'!F20</f>
        <v>0</v>
      </c>
      <c r="G25" s="34">
        <f>$G$5*'Dane ilościowe'!G20</f>
        <v>0</v>
      </c>
      <c r="H25" s="34">
        <f>$H$5*'Dane ilościowe'!H20</f>
        <v>0</v>
      </c>
      <c r="I25" s="34">
        <f>$I$5*'Dane ilościowe'!I20</f>
        <v>0</v>
      </c>
      <c r="J25" s="34">
        <f>$J$5*'Dane ilościowe'!J20</f>
        <v>0</v>
      </c>
      <c r="K25" s="34">
        <f>$K$5*'Dane ilościowe'!K20</f>
        <v>0</v>
      </c>
      <c r="L25" s="34">
        <f>$L$5*'Dane ilościowe'!L20</f>
        <v>0</v>
      </c>
      <c r="M25" s="34">
        <f>$M$5*'Dane ilościowe'!M20</f>
        <v>0</v>
      </c>
      <c r="N25" s="35">
        <f t="shared" si="0"/>
        <v>0</v>
      </c>
    </row>
    <row r="26" spans="2:14" ht="12.75">
      <c r="B26" s="32" t="s">
        <v>49</v>
      </c>
      <c r="C26" s="33" t="s">
        <v>50</v>
      </c>
      <c r="D26" s="34">
        <f>$D$5*'Dane ilościowe'!D21</f>
        <v>0</v>
      </c>
      <c r="E26" s="34">
        <f>$E$5*'Dane ilościowe'!E21</f>
        <v>0</v>
      </c>
      <c r="F26" s="34">
        <f>$F$5*'Dane ilościowe'!F21</f>
        <v>0</v>
      </c>
      <c r="G26" s="34">
        <f>$G$5*'Dane ilościowe'!G21</f>
        <v>0</v>
      </c>
      <c r="H26" s="34">
        <f>$H$5*'Dane ilościowe'!H21</f>
        <v>0</v>
      </c>
      <c r="I26" s="34">
        <f>$I$5*'Dane ilościowe'!I21</f>
        <v>0</v>
      </c>
      <c r="J26" s="34">
        <f>$J$5*'Dane ilościowe'!J21</f>
        <v>0</v>
      </c>
      <c r="K26" s="34">
        <f>$K$5*'Dane ilościowe'!K21</f>
        <v>0</v>
      </c>
      <c r="L26" s="34">
        <f>$L$5*'Dane ilościowe'!L21</f>
        <v>0</v>
      </c>
      <c r="M26" s="34">
        <f>$M$5*'Dane ilościowe'!M21</f>
        <v>0</v>
      </c>
      <c r="N26" s="35">
        <f t="shared" si="0"/>
        <v>0</v>
      </c>
    </row>
    <row r="27" spans="2:14" ht="12.75">
      <c r="B27" s="32" t="s">
        <v>60</v>
      </c>
      <c r="C27" s="33" t="s">
        <v>61</v>
      </c>
      <c r="D27" s="34">
        <f>$D$5*'Dane ilościowe'!D22</f>
        <v>0</v>
      </c>
      <c r="E27" s="34">
        <f>$E$5*'Dane ilościowe'!E22</f>
        <v>0</v>
      </c>
      <c r="F27" s="34">
        <f>$F$5*'Dane ilościowe'!F22</f>
        <v>0</v>
      </c>
      <c r="G27" s="34">
        <f>$G$5*'Dane ilościowe'!G22</f>
        <v>0</v>
      </c>
      <c r="H27" s="34">
        <f>$H$5*'Dane ilościowe'!H22</f>
        <v>0</v>
      </c>
      <c r="I27" s="34">
        <f>$I$5*'Dane ilościowe'!I22</f>
        <v>0</v>
      </c>
      <c r="J27" s="34">
        <f>$J$5*'Dane ilościowe'!J22</f>
        <v>0</v>
      </c>
      <c r="K27" s="34">
        <f>$K$5*'Dane ilościowe'!K22</f>
        <v>0</v>
      </c>
      <c r="L27" s="34">
        <f>$L$5*'Dane ilościowe'!L22</f>
        <v>0</v>
      </c>
      <c r="M27" s="34">
        <f>$M$5*'Dane ilościowe'!M22</f>
        <v>0</v>
      </c>
      <c r="N27" s="35">
        <f t="shared" si="0"/>
        <v>0</v>
      </c>
    </row>
    <row r="28" spans="2:14" ht="12.75">
      <c r="B28" s="32" t="s">
        <v>62</v>
      </c>
      <c r="C28" s="33" t="s">
        <v>63</v>
      </c>
      <c r="D28" s="34" t="e">
        <f>$D$5*'Dane ilościowe'!#REF!</f>
        <v>#REF!</v>
      </c>
      <c r="E28" s="34" t="e">
        <f>$E$5*'Dane ilościowe'!#REF!</f>
        <v>#REF!</v>
      </c>
      <c r="F28" s="34" t="e">
        <f>$F$5*'Dane ilościowe'!#REF!</f>
        <v>#REF!</v>
      </c>
      <c r="G28" s="34" t="e">
        <f>$G$5*'Dane ilościowe'!#REF!</f>
        <v>#REF!</v>
      </c>
      <c r="H28" s="34" t="e">
        <f>$H$5*'Dane ilościowe'!#REF!</f>
        <v>#REF!</v>
      </c>
      <c r="I28" s="34" t="e">
        <f>$I$5*'Dane ilościowe'!#REF!</f>
        <v>#REF!</v>
      </c>
      <c r="J28" s="34" t="e">
        <f>$J$5*'Dane ilościowe'!#REF!</f>
        <v>#REF!</v>
      </c>
      <c r="K28" s="34" t="e">
        <f>$K$5*'Dane ilościowe'!#REF!</f>
        <v>#REF!</v>
      </c>
      <c r="L28" s="34" t="e">
        <f>$L$5*'Dane ilościowe'!#REF!</f>
        <v>#REF!</v>
      </c>
      <c r="M28" s="34" t="e">
        <f>$M$5*'Dane ilościowe'!#REF!</f>
        <v>#REF!</v>
      </c>
      <c r="N28" s="35" t="e">
        <f t="shared" si="0"/>
        <v>#REF!</v>
      </c>
    </row>
    <row r="29" spans="2:14" ht="12.75">
      <c r="B29" s="32" t="s">
        <v>64</v>
      </c>
      <c r="C29" s="33" t="s">
        <v>51</v>
      </c>
      <c r="D29" s="34">
        <f>$D$5*'Dane ilościowe'!D22</f>
        <v>0</v>
      </c>
      <c r="E29" s="34">
        <f>$E$5*'Dane ilościowe'!E22</f>
        <v>0</v>
      </c>
      <c r="F29" s="34">
        <f>$F$5*'Dane ilościowe'!F22</f>
        <v>0</v>
      </c>
      <c r="G29" s="34">
        <f>$G$5*'Dane ilościowe'!G22</f>
        <v>0</v>
      </c>
      <c r="H29" s="34">
        <f>$H$5*'Dane ilościowe'!H22</f>
        <v>0</v>
      </c>
      <c r="I29" s="34">
        <f>$I$5*'Dane ilościowe'!I22</f>
        <v>0</v>
      </c>
      <c r="J29" s="34">
        <f>$J$5*'Dane ilościowe'!J22</f>
        <v>0</v>
      </c>
      <c r="K29" s="34">
        <f>$K$5*'Dane ilościowe'!K22</f>
        <v>0</v>
      </c>
      <c r="L29" s="34">
        <f>$L$5*'Dane ilościowe'!L22</f>
        <v>0</v>
      </c>
      <c r="M29" s="34">
        <f>$M$5*'Dane ilościowe'!M22</f>
        <v>0</v>
      </c>
      <c r="N29" s="35">
        <f t="shared" si="0"/>
        <v>0</v>
      </c>
    </row>
    <row r="30" spans="2:14" ht="12.75">
      <c r="B30" s="32" t="s">
        <v>65</v>
      </c>
      <c r="C30" s="33" t="s">
        <v>52</v>
      </c>
      <c r="D30" s="34">
        <f>$D$5*'Dane ilościowe'!D23</f>
        <v>0</v>
      </c>
      <c r="E30" s="34">
        <f>$E$5*'Dane ilościowe'!E23</f>
        <v>0</v>
      </c>
      <c r="F30" s="34">
        <f>$F$5*'Dane ilościowe'!F23</f>
        <v>0</v>
      </c>
      <c r="G30" s="34">
        <f>$G$5*'Dane ilościowe'!G23</f>
        <v>0</v>
      </c>
      <c r="H30" s="34">
        <f>$H$5*'Dane ilościowe'!H23</f>
        <v>0</v>
      </c>
      <c r="I30" s="34">
        <f>$I$5*'Dane ilościowe'!I23</f>
        <v>0</v>
      </c>
      <c r="J30" s="34">
        <f>$J$5*'Dane ilościowe'!J23</f>
        <v>0</v>
      </c>
      <c r="K30" s="34">
        <f>$K$5*'Dane ilościowe'!K23</f>
        <v>0</v>
      </c>
      <c r="L30" s="34">
        <f>$L$5*'Dane ilościowe'!L23</f>
        <v>0</v>
      </c>
      <c r="M30" s="34">
        <f>$M$5*'Dane ilościowe'!M23</f>
        <v>0</v>
      </c>
      <c r="N30" s="35">
        <f t="shared" si="0"/>
        <v>0</v>
      </c>
    </row>
    <row r="31" spans="2:14" ht="12.75">
      <c r="B31" s="32" t="s">
        <v>66</v>
      </c>
      <c r="C31" s="33" t="s">
        <v>67</v>
      </c>
      <c r="D31" s="34">
        <f>$D$5*'Dane ilościowe'!D24</f>
        <v>0</v>
      </c>
      <c r="E31" s="34">
        <f>$E$5*'Dane ilościowe'!E24</f>
        <v>0</v>
      </c>
      <c r="F31" s="34">
        <f>$F$5*'Dane ilościowe'!F24</f>
        <v>0</v>
      </c>
      <c r="G31" s="34">
        <f>$G$5*'Dane ilościowe'!G24</f>
        <v>0</v>
      </c>
      <c r="H31" s="34">
        <f>$H$5*'Dane ilościowe'!H24</f>
        <v>0</v>
      </c>
      <c r="I31" s="34">
        <f>$I$5*'Dane ilościowe'!I24</f>
        <v>0</v>
      </c>
      <c r="J31" s="34">
        <f>$J$5*'Dane ilościowe'!J24</f>
        <v>0</v>
      </c>
      <c r="K31" s="34">
        <f>$K$5*'Dane ilościowe'!K24</f>
        <v>0</v>
      </c>
      <c r="L31" s="34">
        <f>$L$5*'Dane ilościowe'!L24</f>
        <v>0</v>
      </c>
      <c r="M31" s="34">
        <f>$M$5*'Dane ilościowe'!M24</f>
        <v>0</v>
      </c>
      <c r="N31" s="35">
        <f t="shared" si="0"/>
        <v>0</v>
      </c>
    </row>
    <row r="32" spans="2:14" ht="17.25" customHeight="1">
      <c r="B32" s="19" t="s">
        <v>54</v>
      </c>
      <c r="C32" s="19"/>
      <c r="D32" s="36" t="e">
        <f>SUM(D12:D31)</f>
        <v>#REF!</v>
      </c>
      <c r="E32" s="36" t="e">
        <f>SUM(E12:E31)</f>
        <v>#REF!</v>
      </c>
      <c r="F32" s="36" t="e">
        <f>SUM(F12:F31)</f>
        <v>#REF!</v>
      </c>
      <c r="G32" s="36" t="e">
        <f>SUM(G12:G31)</f>
        <v>#REF!</v>
      </c>
      <c r="H32" s="36" t="e">
        <f>SUM(H12:H31)</f>
        <v>#REF!</v>
      </c>
      <c r="I32" s="36" t="e">
        <f>SUM(I12:I31)</f>
        <v>#REF!</v>
      </c>
      <c r="J32" s="36" t="e">
        <f>SUM(J12:J31)</f>
        <v>#REF!</v>
      </c>
      <c r="K32" s="36" t="e">
        <f>SUM(K12:K31)</f>
        <v>#REF!</v>
      </c>
      <c r="L32" s="36" t="e">
        <f>SUM(L12:L31)</f>
        <v>#REF!</v>
      </c>
      <c r="M32" s="36" t="e">
        <f>SUM(M12:M31)</f>
        <v>#REF!</v>
      </c>
      <c r="N32" s="37" t="e">
        <f>SUM(N12:N31)</f>
        <v>#REF!</v>
      </c>
    </row>
  </sheetData>
  <sheetProtection password="9CC4" sheet="1" selectLockedCells="1"/>
  <autoFilter ref="C9:C31"/>
  <mergeCells count="14">
    <mergeCell ref="C2:F2"/>
    <mergeCell ref="C3:C5"/>
    <mergeCell ref="D3:G3"/>
    <mergeCell ref="H3:J3"/>
    <mergeCell ref="K3:M3"/>
    <mergeCell ref="B8:F8"/>
    <mergeCell ref="B9:B11"/>
    <mergeCell ref="C9:C11"/>
    <mergeCell ref="D9:M9"/>
    <mergeCell ref="N9:N11"/>
    <mergeCell ref="D10:G10"/>
    <mergeCell ref="H10:J10"/>
    <mergeCell ref="K10:M10"/>
    <mergeCell ref="B32:C3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27"/>
  <sheetViews>
    <sheetView view="pageBreakPreview" zoomScaleNormal="90" zoomScaleSheetLayoutView="100" workbookViewId="0" topLeftCell="A1">
      <selection activeCell="O22" activeCellId="1" sqref="B27:N31 O22"/>
    </sheetView>
  </sheetViews>
  <sheetFormatPr defaultColWidth="11.421875" defaultRowHeight="12.75"/>
  <cols>
    <col min="1" max="1" width="9.00390625" style="0" customWidth="1"/>
    <col min="2" max="2" width="25.00390625" style="0" customWidth="1"/>
    <col min="3" max="12" width="11.57421875" style="0" customWidth="1"/>
    <col min="13" max="13" width="19.140625" style="0" customWidth="1"/>
    <col min="14" max="16384" width="11.57421875" style="0" customWidth="1"/>
  </cols>
  <sheetData>
    <row r="2" spans="1:8" ht="14.25">
      <c r="A2" s="3" t="s">
        <v>3</v>
      </c>
      <c r="B2" s="3"/>
      <c r="C2" s="3"/>
      <c r="D2" s="3"/>
      <c r="E2" s="3"/>
      <c r="F2" s="3"/>
      <c r="G2" s="3"/>
      <c r="H2" s="3"/>
    </row>
    <row r="3" spans="1:13" ht="14.25" customHeight="1">
      <c r="A3" s="4" t="s">
        <v>4</v>
      </c>
      <c r="B3" s="23" t="s">
        <v>5</v>
      </c>
      <c r="C3" s="23" t="s">
        <v>6</v>
      </c>
      <c r="D3" s="23"/>
      <c r="E3" s="23"/>
      <c r="F3" s="23"/>
      <c r="G3" s="23"/>
      <c r="H3" s="23"/>
      <c r="I3" s="23"/>
      <c r="J3" s="23"/>
      <c r="K3" s="23"/>
      <c r="L3" s="23"/>
      <c r="M3" s="38" t="s">
        <v>68</v>
      </c>
    </row>
    <row r="4" spans="1:13" ht="14.25">
      <c r="A4" s="4"/>
      <c r="B4" s="23"/>
      <c r="C4" s="30" t="s">
        <v>8</v>
      </c>
      <c r="D4" s="30"/>
      <c r="E4" s="30"/>
      <c r="F4" s="30"/>
      <c r="G4" s="30" t="s">
        <v>9</v>
      </c>
      <c r="H4" s="30"/>
      <c r="I4" s="30"/>
      <c r="J4" s="30" t="s">
        <v>10</v>
      </c>
      <c r="K4" s="30"/>
      <c r="L4" s="30"/>
      <c r="M4" s="38"/>
    </row>
    <row r="5" spans="1:13" ht="14.25">
      <c r="A5" s="4"/>
      <c r="B5" s="23"/>
      <c r="C5" s="25" t="s">
        <v>11</v>
      </c>
      <c r="D5" s="25" t="s">
        <v>12</v>
      </c>
      <c r="E5" s="25" t="s">
        <v>13</v>
      </c>
      <c r="F5" s="25" t="s">
        <v>14</v>
      </c>
      <c r="G5" s="25" t="s">
        <v>15</v>
      </c>
      <c r="H5" s="25" t="s">
        <v>16</v>
      </c>
      <c r="I5" s="25" t="s">
        <v>17</v>
      </c>
      <c r="J5" s="25" t="s">
        <v>18</v>
      </c>
      <c r="K5" s="25" t="s">
        <v>19</v>
      </c>
      <c r="L5" s="25" t="s">
        <v>20</v>
      </c>
      <c r="M5" s="38"/>
    </row>
    <row r="6" spans="1:13" ht="14.25">
      <c r="A6" s="7" t="s">
        <v>21</v>
      </c>
      <c r="B6" s="8" t="s">
        <v>22</v>
      </c>
      <c r="C6" s="39">
        <v>0.8</v>
      </c>
      <c r="D6" s="39" t="s">
        <v>69</v>
      </c>
      <c r="E6" s="39" t="s">
        <v>69</v>
      </c>
      <c r="F6" s="39" t="s">
        <v>69</v>
      </c>
      <c r="G6" s="39" t="s">
        <v>70</v>
      </c>
      <c r="H6" s="39" t="s">
        <v>70</v>
      </c>
      <c r="I6" s="39" t="s">
        <v>70</v>
      </c>
      <c r="J6" s="39" t="s">
        <v>71</v>
      </c>
      <c r="K6" s="39" t="s">
        <v>71</v>
      </c>
      <c r="L6" s="39" t="s">
        <v>71</v>
      </c>
      <c r="M6" s="40" t="s">
        <v>72</v>
      </c>
    </row>
    <row r="7" spans="1:13" ht="14.25">
      <c r="A7" s="11" t="s">
        <v>23</v>
      </c>
      <c r="B7" s="12" t="s">
        <v>24</v>
      </c>
      <c r="C7" s="41" t="s">
        <v>69</v>
      </c>
      <c r="D7" s="41" t="s">
        <v>69</v>
      </c>
      <c r="E7" s="41" t="s">
        <v>69</v>
      </c>
      <c r="F7" s="41" t="s">
        <v>69</v>
      </c>
      <c r="G7" s="41" t="s">
        <v>70</v>
      </c>
      <c r="H7" s="41" t="s">
        <v>70</v>
      </c>
      <c r="I7" s="41" t="s">
        <v>70</v>
      </c>
      <c r="J7" s="41" t="s">
        <v>71</v>
      </c>
      <c r="K7" s="41" t="s">
        <v>71</v>
      </c>
      <c r="L7" s="41" t="s">
        <v>71</v>
      </c>
      <c r="M7" s="42" t="s">
        <v>73</v>
      </c>
    </row>
    <row r="8" spans="1:13" ht="14.25">
      <c r="A8" s="11" t="s">
        <v>25</v>
      </c>
      <c r="B8" s="12" t="s">
        <v>26</v>
      </c>
      <c r="C8" s="41"/>
      <c r="D8" s="41"/>
      <c r="E8" s="41"/>
      <c r="F8" s="41"/>
      <c r="G8" s="43"/>
      <c r="H8" s="43"/>
      <c r="I8" s="43"/>
      <c r="J8" s="43"/>
      <c r="K8" s="43"/>
      <c r="L8" s="43"/>
      <c r="M8" s="42" t="s">
        <v>74</v>
      </c>
    </row>
    <row r="9" spans="1:13" ht="14.25">
      <c r="A9" s="11" t="s">
        <v>27</v>
      </c>
      <c r="B9" s="12" t="s">
        <v>28</v>
      </c>
      <c r="C9" s="41" t="s">
        <v>75</v>
      </c>
      <c r="D9" s="41" t="s">
        <v>76</v>
      </c>
      <c r="E9" s="41" t="s">
        <v>77</v>
      </c>
      <c r="F9" s="41" t="s">
        <v>78</v>
      </c>
      <c r="G9" s="41" t="s">
        <v>79</v>
      </c>
      <c r="H9" s="41" t="s">
        <v>80</v>
      </c>
      <c r="I9" s="41" t="s">
        <v>81</v>
      </c>
      <c r="J9" s="41" t="s">
        <v>71</v>
      </c>
      <c r="K9" s="41" t="s">
        <v>71</v>
      </c>
      <c r="L9" s="41" t="s">
        <v>71</v>
      </c>
      <c r="M9" s="42" t="s">
        <v>82</v>
      </c>
    </row>
    <row r="10" spans="1:13" ht="14.25">
      <c r="A10" s="11" t="s">
        <v>29</v>
      </c>
      <c r="B10" s="12" t="s">
        <v>30</v>
      </c>
      <c r="C10" s="41" t="s">
        <v>69</v>
      </c>
      <c r="D10" s="41" t="s">
        <v>69</v>
      </c>
      <c r="E10" s="41" t="s">
        <v>69</v>
      </c>
      <c r="F10" s="41"/>
      <c r="G10" s="41"/>
      <c r="H10" s="41" t="s">
        <v>70</v>
      </c>
      <c r="I10" s="41" t="s">
        <v>70</v>
      </c>
      <c r="J10" s="41" t="s">
        <v>71</v>
      </c>
      <c r="K10" s="41" t="s">
        <v>71</v>
      </c>
      <c r="L10" s="41" t="s">
        <v>71</v>
      </c>
      <c r="M10" s="42" t="s">
        <v>83</v>
      </c>
    </row>
    <row r="11" spans="1:13" ht="14.25">
      <c r="A11" s="11" t="s">
        <v>31</v>
      </c>
      <c r="B11" s="12" t="s">
        <v>32</v>
      </c>
      <c r="C11" s="41" t="s">
        <v>69</v>
      </c>
      <c r="D11" s="41" t="s">
        <v>69</v>
      </c>
      <c r="E11" s="41" t="s">
        <v>69</v>
      </c>
      <c r="F11" s="41" t="s">
        <v>69</v>
      </c>
      <c r="G11" s="41" t="s">
        <v>70</v>
      </c>
      <c r="H11" s="41" t="s">
        <v>70</v>
      </c>
      <c r="I11" s="41" t="s">
        <v>70</v>
      </c>
      <c r="J11" s="41" t="s">
        <v>71</v>
      </c>
      <c r="K11" s="41" t="s">
        <v>71</v>
      </c>
      <c r="L11" s="41" t="s">
        <v>71</v>
      </c>
      <c r="M11" s="42" t="s">
        <v>84</v>
      </c>
    </row>
    <row r="12" spans="1:13" ht="14.25">
      <c r="A12" s="11" t="s">
        <v>33</v>
      </c>
      <c r="B12" s="12" t="s">
        <v>34</v>
      </c>
      <c r="C12" s="41" t="s">
        <v>85</v>
      </c>
      <c r="D12" s="41" t="s">
        <v>86</v>
      </c>
      <c r="E12" s="41" t="s">
        <v>87</v>
      </c>
      <c r="F12" s="41" t="s">
        <v>86</v>
      </c>
      <c r="G12" s="41" t="s">
        <v>88</v>
      </c>
      <c r="H12" s="41" t="s">
        <v>86</v>
      </c>
      <c r="I12" s="41" t="s">
        <v>89</v>
      </c>
      <c r="J12" s="41" t="s">
        <v>71</v>
      </c>
      <c r="K12" s="41" t="s">
        <v>71</v>
      </c>
      <c r="L12" s="41" t="s">
        <v>71</v>
      </c>
      <c r="M12" s="42" t="s">
        <v>73</v>
      </c>
    </row>
    <row r="13" spans="1:13" ht="14.25">
      <c r="A13" s="11" t="s">
        <v>35</v>
      </c>
      <c r="B13" s="12" t="s">
        <v>36</v>
      </c>
      <c r="C13" s="41" t="s">
        <v>69</v>
      </c>
      <c r="D13" s="41" t="s">
        <v>69</v>
      </c>
      <c r="E13" s="41" t="s">
        <v>69</v>
      </c>
      <c r="F13" s="41" t="s">
        <v>69</v>
      </c>
      <c r="G13" s="41" t="s">
        <v>70</v>
      </c>
      <c r="H13" s="41" t="s">
        <v>70</v>
      </c>
      <c r="I13" s="41" t="s">
        <v>70</v>
      </c>
      <c r="J13" s="41" t="s">
        <v>71</v>
      </c>
      <c r="K13" s="41" t="s">
        <v>71</v>
      </c>
      <c r="L13" s="41" t="s">
        <v>71</v>
      </c>
      <c r="M13" s="42" t="s">
        <v>90</v>
      </c>
    </row>
    <row r="14" spans="1:13" ht="14.25">
      <c r="A14" s="11" t="s">
        <v>37</v>
      </c>
      <c r="B14" s="12" t="s">
        <v>38</v>
      </c>
      <c r="C14" s="41"/>
      <c r="D14" s="41"/>
      <c r="E14" s="41"/>
      <c r="F14" s="41" t="s">
        <v>91</v>
      </c>
      <c r="G14" s="41" t="s">
        <v>92</v>
      </c>
      <c r="H14" s="41" t="s">
        <v>93</v>
      </c>
      <c r="I14" s="41" t="s">
        <v>94</v>
      </c>
      <c r="J14" s="41" t="s">
        <v>95</v>
      </c>
      <c r="K14" s="41" t="s">
        <v>96</v>
      </c>
      <c r="L14" s="41" t="s">
        <v>95</v>
      </c>
      <c r="M14" s="42" t="s">
        <v>97</v>
      </c>
    </row>
    <row r="15" spans="1:13" ht="14.25">
      <c r="A15" s="11" t="s">
        <v>39</v>
      </c>
      <c r="B15" s="12" t="s">
        <v>40</v>
      </c>
      <c r="C15" s="41" t="s">
        <v>69</v>
      </c>
      <c r="D15" s="41" t="s">
        <v>69</v>
      </c>
      <c r="E15" s="41" t="s">
        <v>69</v>
      </c>
      <c r="F15" s="41" t="s">
        <v>69</v>
      </c>
      <c r="G15" s="41" t="s">
        <v>98</v>
      </c>
      <c r="H15" s="41" t="s">
        <v>98</v>
      </c>
      <c r="I15" s="41" t="s">
        <v>98</v>
      </c>
      <c r="J15" s="41" t="s">
        <v>71</v>
      </c>
      <c r="K15" s="41" t="s">
        <v>71</v>
      </c>
      <c r="L15" s="41" t="s">
        <v>71</v>
      </c>
      <c r="M15" s="42" t="s">
        <v>73</v>
      </c>
    </row>
    <row r="16" spans="1:13" ht="14.25">
      <c r="A16" s="11" t="s">
        <v>41</v>
      </c>
      <c r="B16" s="12" t="s">
        <v>42</v>
      </c>
      <c r="C16" s="41" t="s">
        <v>99</v>
      </c>
      <c r="D16" s="41" t="s">
        <v>100</v>
      </c>
      <c r="E16" s="41" t="s">
        <v>99</v>
      </c>
      <c r="F16" s="41" t="s">
        <v>101</v>
      </c>
      <c r="G16" s="41"/>
      <c r="H16" s="41"/>
      <c r="I16" s="41"/>
      <c r="J16" s="41"/>
      <c r="K16" s="41"/>
      <c r="L16" s="41"/>
      <c r="M16" s="42" t="s">
        <v>102</v>
      </c>
    </row>
    <row r="17" spans="1:13" ht="14.25">
      <c r="A17" s="11" t="s">
        <v>43</v>
      </c>
      <c r="B17" s="12" t="s">
        <v>44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 t="s">
        <v>103</v>
      </c>
    </row>
    <row r="18" spans="1:13" ht="14.25">
      <c r="A18" s="11" t="s">
        <v>45</v>
      </c>
      <c r="B18" s="12" t="s">
        <v>46</v>
      </c>
      <c r="C18" s="41"/>
      <c r="D18" s="41"/>
      <c r="E18" s="41"/>
      <c r="F18" s="41"/>
      <c r="G18" s="41" t="s">
        <v>70</v>
      </c>
      <c r="H18" s="41" t="s">
        <v>70</v>
      </c>
      <c r="I18" s="41" t="s">
        <v>70</v>
      </c>
      <c r="J18" s="41" t="s">
        <v>71</v>
      </c>
      <c r="K18" s="41" t="s">
        <v>71</v>
      </c>
      <c r="L18" s="41" t="s">
        <v>71</v>
      </c>
      <c r="M18" s="42" t="s">
        <v>104</v>
      </c>
    </row>
    <row r="19" spans="1:13" ht="14.25">
      <c r="A19" s="11" t="s">
        <v>47</v>
      </c>
      <c r="B19" s="12" t="s">
        <v>48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 t="s">
        <v>105</v>
      </c>
    </row>
    <row r="20" spans="1:13" ht="14.25">
      <c r="A20" s="11" t="s">
        <v>49</v>
      </c>
      <c r="B20" s="12" t="s">
        <v>50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>
        <f>SUM(C20:L20)</f>
        <v>0</v>
      </c>
    </row>
    <row r="21" spans="1:13" ht="14.25">
      <c r="A21" s="11">
        <v>16</v>
      </c>
      <c r="B21" s="12" t="s">
        <v>51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 t="s">
        <v>106</v>
      </c>
    </row>
    <row r="22" spans="1:13" ht="14.25">
      <c r="A22" s="11">
        <v>17</v>
      </c>
      <c r="B22" s="12" t="s">
        <v>52</v>
      </c>
      <c r="C22" s="41" t="s">
        <v>69</v>
      </c>
      <c r="D22" s="41" t="s">
        <v>69</v>
      </c>
      <c r="E22" s="41" t="s">
        <v>69</v>
      </c>
      <c r="F22" s="41" t="s">
        <v>69</v>
      </c>
      <c r="G22" s="41" t="s">
        <v>69</v>
      </c>
      <c r="H22" s="41" t="s">
        <v>69</v>
      </c>
      <c r="I22" s="41" t="s">
        <v>69</v>
      </c>
      <c r="J22" s="41" t="s">
        <v>71</v>
      </c>
      <c r="K22" s="41" t="s">
        <v>71</v>
      </c>
      <c r="L22" s="41" t="s">
        <v>71</v>
      </c>
      <c r="M22" s="42" t="s">
        <v>107</v>
      </c>
    </row>
    <row r="23" spans="1:13" ht="14.25">
      <c r="A23" s="15">
        <v>18</v>
      </c>
      <c r="B23" s="16" t="s">
        <v>67</v>
      </c>
      <c r="C23" s="44" t="s">
        <v>75</v>
      </c>
      <c r="D23" s="44" t="s">
        <v>75</v>
      </c>
      <c r="E23" s="44" t="s">
        <v>75</v>
      </c>
      <c r="F23" s="44" t="s">
        <v>75</v>
      </c>
      <c r="G23" s="44" t="s">
        <v>70</v>
      </c>
      <c r="H23" s="44" t="s">
        <v>70</v>
      </c>
      <c r="I23" s="44" t="s">
        <v>70</v>
      </c>
      <c r="J23" s="44" t="s">
        <v>71</v>
      </c>
      <c r="K23" s="44" t="s">
        <v>71</v>
      </c>
      <c r="L23" s="44" t="s">
        <v>71</v>
      </c>
      <c r="M23" s="45" t="s">
        <v>108</v>
      </c>
    </row>
    <row r="24" spans="3:13" ht="14.25"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5" spans="2:13" ht="14.25">
      <c r="B25" t="s">
        <v>109</v>
      </c>
      <c r="C25" s="43">
        <f>C6+C7+C9+C10+C11+C12+C13+C15+C16+C22+C23</f>
        <v>10.270000000000001</v>
      </c>
      <c r="D25" s="43">
        <f>D6+D7+D9+D10+D11+D12+D13+D15+D16+D22+D23</f>
        <v>9.63</v>
      </c>
      <c r="E25" s="43">
        <f>E6+E7+E9+E10+E11+E12+E13+E15+E16+E22+E23</f>
        <v>9.24</v>
      </c>
      <c r="F25" s="43">
        <f>F6+F7+F9+F11+F12+F13+F14+F15+F16+F22+F23</f>
        <v>9.34</v>
      </c>
      <c r="G25" s="43">
        <f>G6+G7+G9+G11+G12+G13+G14+G15+G18+G22+G23</f>
        <v>5.2</v>
      </c>
      <c r="H25" s="43">
        <f>H6+H7+H9+H10+H11+H12+H13+H14+H15+H18+H22+H23</f>
        <v>6.13</v>
      </c>
      <c r="I25" s="43">
        <f>I6+I7+I9+I10+I11+I12+I13+I14+I15+I18+I22+I23</f>
        <v>7.22</v>
      </c>
      <c r="J25" s="43">
        <f>J6+J7+J9+J10+J11+J12+J13+J14+J15+J18+J22+J23</f>
        <v>63</v>
      </c>
      <c r="K25" s="43">
        <f>K6+K7+K9+K10+K11+K12+K13+K14+K15+K18+K22+K23</f>
        <v>65</v>
      </c>
      <c r="L25" s="43">
        <f>L6+L7+L9+L10+L11+L12+L13+L14+L15+L18+L22+L23</f>
        <v>63</v>
      </c>
      <c r="M25" s="43">
        <f>M6+M7+M8+M9+M10+M11+M12+M13+M14+M15+M16+M17+M18+M19+M21+M22+M23</f>
        <v>406487</v>
      </c>
    </row>
    <row r="26" spans="2:13" ht="14.25">
      <c r="B26" t="s">
        <v>110</v>
      </c>
      <c r="C26" s="43">
        <f>C25/11</f>
        <v>0.9336363636363637</v>
      </c>
      <c r="D26" s="43">
        <f>D25/11</f>
        <v>0.8754545454545455</v>
      </c>
      <c r="E26" s="43">
        <f>E25/11</f>
        <v>0.84</v>
      </c>
      <c r="F26" s="43">
        <f>F25/11</f>
        <v>0.8490909090909091</v>
      </c>
      <c r="G26" s="43">
        <f>G25/11</f>
        <v>0.4727272727272727</v>
      </c>
      <c r="H26" s="43">
        <f>H25/12</f>
        <v>0.5108333333333334</v>
      </c>
      <c r="I26" s="43">
        <f>I25/12</f>
        <v>0.6016666666666667</v>
      </c>
      <c r="J26" s="43">
        <f>J25/12</f>
        <v>5.25</v>
      </c>
      <c r="K26" s="43">
        <f>K25/12</f>
        <v>5.416666666666667</v>
      </c>
      <c r="L26" s="43">
        <f>L25/12</f>
        <v>5.25</v>
      </c>
      <c r="M26" s="46">
        <v>406487</v>
      </c>
    </row>
    <row r="27" spans="2:12" ht="27.75">
      <c r="B27" s="47" t="s">
        <v>111</v>
      </c>
      <c r="C27" s="48">
        <v>0.93</v>
      </c>
      <c r="D27" s="48">
        <v>0.88</v>
      </c>
      <c r="E27" s="48">
        <v>0.84</v>
      </c>
      <c r="F27" s="48">
        <v>0.85</v>
      </c>
      <c r="G27" s="48">
        <v>0.47</v>
      </c>
      <c r="H27" s="48">
        <v>0.51</v>
      </c>
      <c r="I27" s="48">
        <v>0.6</v>
      </c>
      <c r="J27" s="48">
        <v>5.25</v>
      </c>
      <c r="K27" s="48">
        <v>5.42</v>
      </c>
      <c r="L27" s="48">
        <v>5.25</v>
      </c>
    </row>
  </sheetData>
  <sheetProtection selectLockedCells="1" selectUnlockedCells="1"/>
  <mergeCells count="8">
    <mergeCell ref="A2:H2"/>
    <mergeCell ref="A3:A5"/>
    <mergeCell ref="B3:B5"/>
    <mergeCell ref="C3:L3"/>
    <mergeCell ref="M3:M5"/>
    <mergeCell ref="C4:F4"/>
    <mergeCell ref="G4:I4"/>
    <mergeCell ref="J4:L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2016-05-31T06:10:06Z</cp:lastPrinted>
  <dcterms:created xsi:type="dcterms:W3CDTF">2009-04-16T09:32:48Z</dcterms:created>
  <dcterms:modified xsi:type="dcterms:W3CDTF">2016-06-09T13:03:56Z</dcterms:modified>
  <cp:category/>
  <cp:version/>
  <cp:contentType/>
  <cp:contentStatus/>
  <cp:revision>64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